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nabaee\Desktop\"/>
    </mc:Choice>
  </mc:AlternateContent>
  <xr:revisionPtr revIDLastSave="0" documentId="13_ncr:1_{51C6EBB3-62E3-4254-8E75-C2622C3673EA}" xr6:coauthVersionLast="47" xr6:coauthVersionMax="47" xr10:uidLastSave="{00000000-0000-0000-0000-000000000000}"/>
  <bookViews>
    <workbookView xWindow="-120" yWindow="-120" windowWidth="29040" windowHeight="15840" xr2:uid="{C19FF965-7B8C-48FE-8173-FF287A576EF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K17" i="1"/>
  <c r="C17" i="1"/>
  <c r="B17" i="1"/>
  <c r="J17" i="1" s="1"/>
  <c r="I17" i="1" s="1"/>
  <c r="A17" i="1"/>
  <c r="I16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Shahla Amini</author>
  </authors>
  <commentList>
    <comment ref="C24" authorId="0" shapeId="0" xr:uid="{09AC2DA6-AC97-40EF-8CD6-9258FDBBDD5E}">
      <text>
        <r>
          <rPr>
            <b/>
            <sz val="9"/>
            <color indexed="81"/>
            <rFont val="Tahoma"/>
            <family val="2"/>
          </rPr>
          <t>Shahla Amini:</t>
        </r>
        <r>
          <rPr>
            <sz val="9"/>
            <color indexed="81"/>
            <rFont val="Tahoma"/>
            <family val="2"/>
          </rPr>
          <t xml:space="preserve">
ئئئئئئئئئئئئئئئئئئئئئئئئئئئئئئئئئئ</t>
        </r>
      </text>
    </comment>
  </commentList>
</comments>
</file>

<file path=xl/sharedStrings.xml><?xml version="1.0" encoding="utf-8"?>
<sst xmlns="http://schemas.openxmlformats.org/spreadsheetml/2006/main" count="23" uniqueCount="23">
  <si>
    <t>مبالغ به میلیون ریال</t>
  </si>
  <si>
    <t xml:space="preserve">جمع </t>
  </si>
  <si>
    <t xml:space="preserve"> برنامه های عملیاتی سازمان(در قالب بودجه مصوب)</t>
  </si>
  <si>
    <t xml:space="preserve">           برنامه های حمایتی مسکن           (در قالب صندوق ملی مسکن)</t>
  </si>
  <si>
    <t>شرح</t>
  </si>
  <si>
    <t>فروش اراضی اعم ازمسکونی و غیر مسکونی</t>
  </si>
  <si>
    <t>فروش عرصه اراضی تصرفی</t>
  </si>
  <si>
    <t>فروش واحدهای مسکونی و تجاری و اداری استیجار و غیر استیجار و غیرمسکونی مسکن مهر</t>
  </si>
  <si>
    <t>اسناد واخواستی و مطالبات معوق</t>
  </si>
  <si>
    <t>وصول مطالبات</t>
  </si>
  <si>
    <t>مطالبات و اسناد دریافتنی جاری</t>
  </si>
  <si>
    <t>وصول اقساط مال الاجاره واحدهای استیجاری (بانک مسکن)</t>
  </si>
  <si>
    <t>وصول منابع حاصل از تعیین تکلیف اجاره داری 5 ساله</t>
  </si>
  <si>
    <t>فروش عرصه مسکن مهر</t>
  </si>
  <si>
    <t xml:space="preserve"> اجاره عرصه مسکن مهر</t>
  </si>
  <si>
    <t>درآمد حاصل از شهرک سازی</t>
  </si>
  <si>
    <t>فروش اموال مازاد غیرمنقول</t>
  </si>
  <si>
    <t>قدرالسهم</t>
  </si>
  <si>
    <t>درآمد</t>
  </si>
  <si>
    <t>هزینه</t>
  </si>
  <si>
    <t>سایر</t>
  </si>
  <si>
    <t>جمع درآمد</t>
  </si>
  <si>
    <t>برنامه درآمد سال 1402 اداره کل راه و شهرسازی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</si>
</sst>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8"/>
      <name val="B Titr"/>
      <charset val="178"/>
    </font>
    <font>
      <b/>
      <sz val="12"/>
      <name val="B Mitra"/>
      <charset val="178"/>
    </font>
    <font>
      <b/>
      <sz val="16"/>
      <color theme="1"/>
      <name val="B Zar"/>
      <charset val="178"/>
    </font>
    <font>
      <b/>
      <sz val="16"/>
      <name val="B Zar"/>
      <charset val="178"/>
    </font>
    <font>
      <b/>
      <sz val="20"/>
      <name val="B Koodak"/>
      <charset val="178"/>
    </font>
    <font>
      <sz val="72"/>
      <color theme="1"/>
      <name val="Calibri"/>
      <family val="2"/>
      <charset val="178"/>
      <scheme val="minor"/>
    </font>
    <font>
      <b/>
      <sz val="22"/>
      <name val="B Zar"/>
      <charset val="178"/>
    </font>
    <font>
      <sz val="48"/>
      <color theme="1"/>
      <name val="Calibri"/>
      <family val="2"/>
      <charset val="178"/>
      <scheme val="minor"/>
    </font>
    <font>
      <b/>
      <sz val="14"/>
      <name val="B Koodak"/>
      <charset val="178"/>
    </font>
    <font>
      <b/>
      <sz val="14"/>
      <name val="B Traffic"/>
      <charset val="178"/>
    </font>
    <font>
      <sz val="20"/>
      <color theme="1"/>
      <name val="B Koodak"/>
      <charset val="178"/>
    </font>
    <font>
      <b/>
      <sz val="12"/>
      <color rgb="FF0A010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D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9FA7D9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3" fontId="3" fillId="2" borderId="1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1" fillId="0" borderId="0" xfId="2"/>
    <xf numFmtId="3" fontId="4" fillId="0" borderId="1" xfId="1" applyNumberFormat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left" vertical="center" wrapText="1"/>
    </xf>
    <xf numFmtId="3" fontId="4" fillId="0" borderId="3" xfId="1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6" fillId="2" borderId="6" xfId="3" applyNumberFormat="1" applyFont="1" applyFill="1" applyBorder="1" applyAlignment="1">
      <alignment horizontal="center" vertical="center" wrapText="1"/>
    </xf>
    <xf numFmtId="3" fontId="6" fillId="2" borderId="7" xfId="3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6" fillId="2" borderId="10" xfId="3" applyNumberFormat="1" applyFont="1" applyFill="1" applyBorder="1" applyAlignment="1">
      <alignment horizontal="center" vertical="center" wrapText="1"/>
    </xf>
    <xf numFmtId="3" fontId="6" fillId="2" borderId="11" xfId="3" applyNumberFormat="1" applyFont="1" applyFill="1" applyBorder="1" applyAlignment="1">
      <alignment horizontal="center" vertical="center" wrapText="1"/>
    </xf>
    <xf numFmtId="3" fontId="7" fillId="4" borderId="12" xfId="3" applyNumberFormat="1" applyFont="1" applyFill="1" applyBorder="1" applyAlignment="1">
      <alignment horizontal="center" vertical="center" wrapText="1"/>
    </xf>
    <xf numFmtId="3" fontId="7" fillId="4" borderId="13" xfId="3" applyNumberFormat="1" applyFont="1" applyFill="1" applyBorder="1" applyAlignment="1">
      <alignment horizontal="center" vertical="center" wrapText="1"/>
    </xf>
    <xf numFmtId="3" fontId="7" fillId="5" borderId="5" xfId="3" applyNumberFormat="1" applyFont="1" applyFill="1" applyBorder="1" applyAlignment="1">
      <alignment horizontal="center" vertical="center" wrapText="1"/>
    </xf>
    <xf numFmtId="3" fontId="6" fillId="6" borderId="4" xfId="3" applyNumberFormat="1" applyFont="1" applyFill="1" applyBorder="1" applyAlignment="1">
      <alignment horizontal="center" vertical="center" wrapText="1"/>
    </xf>
    <xf numFmtId="3" fontId="6" fillId="6" borderId="14" xfId="3" applyNumberFormat="1" applyFont="1" applyFill="1" applyBorder="1" applyAlignment="1">
      <alignment horizontal="center" vertical="center" wrapText="1"/>
    </xf>
    <xf numFmtId="3" fontId="7" fillId="4" borderId="15" xfId="3" applyNumberFormat="1" applyFont="1" applyFill="1" applyBorder="1" applyAlignment="1">
      <alignment horizontal="center" vertical="center" wrapText="1"/>
    </xf>
    <xf numFmtId="3" fontId="7" fillId="5" borderId="15" xfId="3" applyNumberFormat="1" applyFont="1" applyFill="1" applyBorder="1" applyAlignment="1">
      <alignment horizontal="center" vertical="center" wrapText="1"/>
    </xf>
    <xf numFmtId="3" fontId="6" fillId="6" borderId="16" xfId="3" applyNumberFormat="1" applyFont="1" applyFill="1" applyBorder="1" applyAlignment="1">
      <alignment horizontal="center" vertical="center" wrapText="1"/>
    </xf>
    <xf numFmtId="3" fontId="6" fillId="6" borderId="17" xfId="3" applyNumberFormat="1" applyFont="1" applyFill="1" applyBorder="1" applyAlignment="1">
      <alignment horizontal="center" vertical="center" wrapText="1"/>
    </xf>
    <xf numFmtId="3" fontId="5" fillId="6" borderId="18" xfId="3" applyNumberFormat="1" applyFont="1" applyFill="1" applyBorder="1" applyAlignment="1">
      <alignment horizontal="center" vertical="center" wrapText="1"/>
    </xf>
    <xf numFmtId="3" fontId="5" fillId="6" borderId="19" xfId="3" applyNumberFormat="1" applyFont="1" applyFill="1" applyBorder="1" applyAlignment="1">
      <alignment horizontal="center" vertical="center" wrapText="1"/>
    </xf>
    <xf numFmtId="3" fontId="7" fillId="5" borderId="13" xfId="3" applyNumberFormat="1" applyFont="1" applyFill="1" applyBorder="1" applyAlignment="1">
      <alignment horizontal="center" vertical="center" wrapText="1"/>
    </xf>
    <xf numFmtId="3" fontId="6" fillId="7" borderId="20" xfId="3" applyNumberFormat="1" applyFont="1" applyFill="1" applyBorder="1" applyAlignment="1">
      <alignment horizontal="center" vertical="center" wrapText="1"/>
    </xf>
    <xf numFmtId="3" fontId="6" fillId="7" borderId="13" xfId="3" applyNumberFormat="1" applyFont="1" applyFill="1" applyBorder="1" applyAlignment="1">
      <alignment horizontal="center" vertical="center" wrapText="1"/>
    </xf>
    <xf numFmtId="3" fontId="6" fillId="7" borderId="16" xfId="3" applyNumberFormat="1" applyFont="1" applyFill="1" applyBorder="1" applyAlignment="1">
      <alignment horizontal="center" vertical="center" wrapText="1"/>
    </xf>
    <xf numFmtId="3" fontId="6" fillId="7" borderId="15" xfId="3" applyNumberFormat="1" applyFont="1" applyFill="1" applyBorder="1" applyAlignment="1">
      <alignment horizontal="center" vertical="center" wrapText="1"/>
    </xf>
    <xf numFmtId="3" fontId="6" fillId="7" borderId="18" xfId="3" applyNumberFormat="1" applyFont="1" applyFill="1" applyBorder="1" applyAlignment="1">
      <alignment horizontal="center" vertical="center" wrapText="1"/>
    </xf>
    <xf numFmtId="3" fontId="6" fillId="7" borderId="9" xfId="3" applyNumberFormat="1" applyFont="1" applyFill="1" applyBorder="1" applyAlignment="1">
      <alignment horizontal="center" vertical="center" wrapText="1"/>
    </xf>
    <xf numFmtId="3" fontId="6" fillId="7" borderId="21" xfId="3" applyNumberFormat="1" applyFont="1" applyFill="1" applyBorder="1" applyAlignment="1">
      <alignment horizontal="center" vertical="center" wrapText="1"/>
    </xf>
    <xf numFmtId="3" fontId="6" fillId="7" borderId="22" xfId="3" applyNumberFormat="1" applyFont="1" applyFill="1" applyBorder="1" applyAlignment="1">
      <alignment horizontal="center" vertical="center" wrapText="1"/>
    </xf>
    <xf numFmtId="2" fontId="8" fillId="4" borderId="0" xfId="2" applyNumberFormat="1" applyFont="1" applyFill="1" applyAlignment="1">
      <alignment horizontal="center"/>
    </xf>
    <xf numFmtId="3" fontId="9" fillId="4" borderId="0" xfId="3" applyNumberFormat="1" applyFont="1" applyFill="1" applyAlignment="1">
      <alignment vertical="center" wrapText="1"/>
    </xf>
    <xf numFmtId="3" fontId="9" fillId="4" borderId="0" xfId="3" applyNumberFormat="1" applyFont="1" applyFill="1" applyAlignment="1">
      <alignment horizontal="center" vertical="center" wrapText="1"/>
    </xf>
    <xf numFmtId="3" fontId="6" fillId="7" borderId="1" xfId="3" applyNumberFormat="1" applyFont="1" applyFill="1" applyBorder="1" applyAlignment="1">
      <alignment horizontal="center" vertical="center" wrapText="1"/>
    </xf>
    <xf numFmtId="3" fontId="6" fillId="7" borderId="3" xfId="3" applyNumberFormat="1" applyFont="1" applyFill="1" applyBorder="1" applyAlignment="1">
      <alignment horizontal="center" vertical="center" wrapText="1"/>
    </xf>
    <xf numFmtId="2" fontId="8" fillId="4" borderId="0" xfId="2" applyNumberFormat="1" applyFont="1" applyFill="1" applyAlignment="1">
      <alignment horizontal="center"/>
    </xf>
    <xf numFmtId="1" fontId="10" fillId="0" borderId="0" xfId="2" applyNumberFormat="1" applyFont="1" applyAlignment="1">
      <alignment horizontal="center" vertical="center"/>
    </xf>
    <xf numFmtId="3" fontId="11" fillId="7" borderId="23" xfId="3" applyNumberFormat="1" applyFont="1" applyFill="1" applyBorder="1" applyAlignment="1">
      <alignment horizontal="center" vertical="center" wrapText="1"/>
    </xf>
    <xf numFmtId="3" fontId="12" fillId="7" borderId="23" xfId="3" applyNumberFormat="1" applyFont="1" applyFill="1" applyBorder="1" applyAlignment="1">
      <alignment horizontal="center" vertical="center" wrapText="1"/>
    </xf>
    <xf numFmtId="3" fontId="7" fillId="4" borderId="24" xfId="3" applyNumberFormat="1" applyFont="1" applyFill="1" applyBorder="1" applyAlignment="1">
      <alignment horizontal="center" vertical="center" wrapText="1"/>
    </xf>
    <xf numFmtId="3" fontId="7" fillId="5" borderId="24" xfId="3" applyNumberFormat="1" applyFont="1" applyFill="1" applyBorder="1" applyAlignment="1">
      <alignment horizontal="center" vertical="center" wrapText="1"/>
    </xf>
    <xf numFmtId="1" fontId="10" fillId="0" borderId="0" xfId="2" applyNumberFormat="1" applyFont="1" applyAlignment="1">
      <alignment horizontal="center" vertical="center"/>
    </xf>
    <xf numFmtId="3" fontId="7" fillId="2" borderId="8" xfId="3" applyNumberFormat="1" applyFont="1" applyFill="1" applyBorder="1" applyAlignment="1">
      <alignment horizontal="center" vertical="center" wrapText="1"/>
    </xf>
    <xf numFmtId="3" fontId="7" fillId="2" borderId="9" xfId="3" applyNumberFormat="1" applyFont="1" applyFill="1" applyBorder="1" applyAlignment="1">
      <alignment horizontal="center" vertical="center" wrapText="1"/>
    </xf>
    <xf numFmtId="3" fontId="3" fillId="2" borderId="21" xfId="3" applyNumberFormat="1" applyFont="1" applyFill="1" applyBorder="1" applyAlignment="1">
      <alignment horizontal="center" vertical="center" wrapText="1"/>
    </xf>
    <xf numFmtId="3" fontId="3" fillId="2" borderId="25" xfId="3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4" fillId="0" borderId="26" xfId="0" applyFont="1" applyBorder="1" applyAlignment="1">
      <alignment horizontal="left" vertical="center" wrapText="1" indent="1"/>
    </xf>
  </cellXfs>
  <cellStyles count="4">
    <cellStyle name="Normal" xfId="0" builtinId="0"/>
    <cellStyle name="Normal 2" xfId="2" xr:uid="{80421BE0-BA9F-4A89-9029-771CB4AACE31}"/>
    <cellStyle name="Normal 3" xfId="3" xr:uid="{D7F1BB9C-0588-4F85-A13F-4CB4BBABCE40}"/>
    <cellStyle name="Percent 3" xfId="1" xr:uid="{54F87B79-C639-4845-A74B-128C326BC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585;&#1606;&#1575;&#1605;&#1607;%20&#1575;&#1580;&#1585;&#1575;&#1740;&#1740;%201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هزینه های فنی مهندسی"/>
      <sheetName val="هزینه املاک و حقوقی "/>
      <sheetName val="درآمد   "/>
      <sheetName val="غیرنقدی حوزه مالی "/>
      <sheetName val="غیرنقدی1 "/>
      <sheetName val="Sheet1"/>
    </sheetNames>
    <sheetDataSet>
      <sheetData sheetId="0"/>
      <sheetData sheetId="1">
        <row r="24">
          <cell r="H24">
            <v>2622322</v>
          </cell>
        </row>
      </sheetData>
      <sheetData sheetId="2">
        <row r="17">
          <cell r="C17">
            <v>420000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6491-CF48-45EE-BDC2-B0C96935B847}">
  <dimension ref="A1:L33"/>
  <sheetViews>
    <sheetView tabSelected="1" workbookViewId="0">
      <selection activeCell="C6" sqref="C6"/>
    </sheetView>
  </sheetViews>
  <sheetFormatPr defaultColWidth="9" defaultRowHeight="15"/>
  <cols>
    <col min="1" max="1" width="30.28515625" style="4" customWidth="1"/>
    <col min="2" max="2" width="33.42578125" style="4" customWidth="1"/>
    <col min="3" max="3" width="36.140625" style="4" customWidth="1"/>
    <col min="4" max="4" width="40.5703125" style="4" customWidth="1"/>
    <col min="5" max="5" width="50.5703125" style="4" customWidth="1"/>
    <col min="6" max="6" width="9" style="4"/>
    <col min="7" max="8" width="9" style="4" hidden="1" customWidth="1"/>
    <col min="9" max="9" width="13.42578125" style="4" customWidth="1"/>
    <col min="10" max="10" width="14.28515625" style="4" customWidth="1"/>
    <col min="11" max="11" width="15.85546875" style="4" customWidth="1"/>
    <col min="12" max="12" width="18.42578125" style="4" customWidth="1"/>
    <col min="13" max="28" width="30.42578125" style="4" customWidth="1"/>
    <col min="29" max="16384" width="9" style="4"/>
  </cols>
  <sheetData>
    <row r="1" spans="1:12" ht="36.75" thickBot="1">
      <c r="A1" s="1" t="s">
        <v>22</v>
      </c>
      <c r="B1" s="2"/>
      <c r="C1" s="2"/>
      <c r="D1" s="2"/>
      <c r="E1" s="3"/>
    </row>
    <row r="2" spans="1:12" ht="19.5" thickBot="1">
      <c r="A2" s="5" t="s">
        <v>0</v>
      </c>
      <c r="B2" s="6"/>
      <c r="C2" s="6"/>
      <c r="D2" s="6"/>
      <c r="E2" s="7"/>
    </row>
    <row r="3" spans="1:12" ht="42.75" customHeight="1">
      <c r="A3" s="8" t="s">
        <v>1</v>
      </c>
      <c r="B3" s="9" t="s">
        <v>2</v>
      </c>
      <c r="C3" s="9" t="s">
        <v>3</v>
      </c>
      <c r="D3" s="10" t="s">
        <v>4</v>
      </c>
      <c r="E3" s="11"/>
    </row>
    <row r="4" spans="1:12" ht="31.5" customHeight="1" thickBot="1">
      <c r="A4" s="12"/>
      <c r="B4" s="13"/>
      <c r="C4" s="13"/>
      <c r="D4" s="14"/>
      <c r="E4" s="15"/>
    </row>
    <row r="5" spans="1:12" ht="37.5">
      <c r="A5" s="16">
        <f>B5+C5</f>
        <v>6500000</v>
      </c>
      <c r="B5" s="17">
        <v>6500000</v>
      </c>
      <c r="C5" s="18"/>
      <c r="D5" s="19" t="s">
        <v>5</v>
      </c>
      <c r="E5" s="20"/>
    </row>
    <row r="6" spans="1:12" ht="37.5">
      <c r="A6" s="16">
        <f t="shared" ref="A6:A16" si="0">B6+C6</f>
        <v>550000</v>
      </c>
      <c r="B6" s="21">
        <v>550000</v>
      </c>
      <c r="C6" s="22"/>
      <c r="D6" s="23" t="s">
        <v>6</v>
      </c>
      <c r="E6" s="24"/>
    </row>
    <row r="7" spans="1:12" ht="52.5" customHeight="1" thickBot="1">
      <c r="A7" s="16">
        <f t="shared" si="0"/>
        <v>200000</v>
      </c>
      <c r="B7" s="21">
        <v>200000</v>
      </c>
      <c r="C7" s="22"/>
      <c r="D7" s="25" t="s">
        <v>7</v>
      </c>
      <c r="E7" s="26"/>
    </row>
    <row r="8" spans="1:12" ht="37.5">
      <c r="A8" s="16">
        <f t="shared" si="0"/>
        <v>155000</v>
      </c>
      <c r="B8" s="17">
        <v>155000</v>
      </c>
      <c r="C8" s="27"/>
      <c r="D8" s="28" t="s">
        <v>8</v>
      </c>
      <c r="E8" s="29" t="s">
        <v>9</v>
      </c>
    </row>
    <row r="9" spans="1:12" ht="37.5">
      <c r="A9" s="16">
        <f t="shared" si="0"/>
        <v>608000</v>
      </c>
      <c r="B9" s="21">
        <v>608000</v>
      </c>
      <c r="C9" s="22"/>
      <c r="D9" s="30" t="s">
        <v>10</v>
      </c>
      <c r="E9" s="31"/>
    </row>
    <row r="10" spans="1:12" ht="38.25" thickBot="1">
      <c r="A10" s="16">
        <f t="shared" si="0"/>
        <v>53000</v>
      </c>
      <c r="B10" s="21">
        <v>53000</v>
      </c>
      <c r="C10" s="22"/>
      <c r="D10" s="32" t="s">
        <v>11</v>
      </c>
      <c r="E10" s="33"/>
    </row>
    <row r="11" spans="1:12" ht="93" thickBot="1">
      <c r="A11" s="16">
        <f t="shared" si="0"/>
        <v>4000</v>
      </c>
      <c r="B11" s="21">
        <v>4000</v>
      </c>
      <c r="C11" s="22"/>
      <c r="D11" s="34" t="s">
        <v>12</v>
      </c>
      <c r="E11" s="35"/>
      <c r="G11" s="36"/>
      <c r="H11" s="36"/>
      <c r="I11" s="37"/>
      <c r="J11" s="37"/>
      <c r="K11" s="37"/>
      <c r="L11" s="38"/>
    </row>
    <row r="12" spans="1:12" ht="93" thickBot="1">
      <c r="A12" s="16">
        <f t="shared" si="0"/>
        <v>415000</v>
      </c>
      <c r="B12" s="22"/>
      <c r="C12" s="21">
        <v>415000</v>
      </c>
      <c r="D12" s="39" t="s">
        <v>13</v>
      </c>
      <c r="E12" s="40"/>
      <c r="G12" s="41"/>
      <c r="H12" s="41"/>
      <c r="I12" s="37"/>
      <c r="J12" s="37"/>
      <c r="K12" s="37"/>
      <c r="L12" s="38"/>
    </row>
    <row r="13" spans="1:12" ht="93" thickBot="1">
      <c r="A13" s="16">
        <f t="shared" si="0"/>
        <v>5000</v>
      </c>
      <c r="B13" s="22"/>
      <c r="C13" s="21">
        <v>5000</v>
      </c>
      <c r="D13" s="39" t="s">
        <v>14</v>
      </c>
      <c r="E13" s="40"/>
      <c r="G13" s="41"/>
      <c r="H13" s="41"/>
      <c r="I13" s="37"/>
      <c r="J13" s="37"/>
      <c r="K13" s="37"/>
      <c r="L13" s="38"/>
    </row>
    <row r="14" spans="1:12" ht="93" thickBot="1">
      <c r="A14" s="16">
        <f t="shared" si="0"/>
        <v>0</v>
      </c>
      <c r="B14" s="21"/>
      <c r="C14" s="22"/>
      <c r="D14" s="39" t="s">
        <v>15</v>
      </c>
      <c r="E14" s="40"/>
      <c r="G14" s="41"/>
      <c r="H14" s="41"/>
      <c r="I14" s="37"/>
      <c r="J14" s="37"/>
      <c r="K14" s="37"/>
      <c r="L14" s="38"/>
    </row>
    <row r="15" spans="1:12" ht="62.25" thickBot="1">
      <c r="A15" s="16">
        <f t="shared" si="0"/>
        <v>0</v>
      </c>
      <c r="B15" s="21"/>
      <c r="C15" s="22"/>
      <c r="D15" s="39" t="s">
        <v>16</v>
      </c>
      <c r="E15" s="40"/>
      <c r="G15" s="42"/>
      <c r="H15" s="42"/>
      <c r="I15" s="43" t="s">
        <v>17</v>
      </c>
      <c r="J15" s="43" t="s">
        <v>18</v>
      </c>
      <c r="K15" s="44" t="s">
        <v>19</v>
      </c>
      <c r="L15" s="44"/>
    </row>
    <row r="16" spans="1:12" ht="62.25" thickBot="1">
      <c r="A16" s="16">
        <f t="shared" si="0"/>
        <v>0</v>
      </c>
      <c r="B16" s="45"/>
      <c r="C16" s="46"/>
      <c r="D16" s="39" t="s">
        <v>20</v>
      </c>
      <c r="E16" s="40"/>
      <c r="G16" s="47"/>
      <c r="H16" s="47"/>
      <c r="I16" s="44">
        <f>100-((K16/J16)*100)</f>
        <v>36.968850499501791</v>
      </c>
      <c r="J16" s="44">
        <v>2011204</v>
      </c>
      <c r="K16" s="44">
        <v>1267685</v>
      </c>
      <c r="L16" s="44">
        <v>1401</v>
      </c>
    </row>
    <row r="17" spans="1:12" ht="38.25" thickBot="1">
      <c r="A17" s="48">
        <f>B17+C17</f>
        <v>8490000</v>
      </c>
      <c r="B17" s="49">
        <f>SUM(B5:B16)</f>
        <v>8070000</v>
      </c>
      <c r="C17" s="49">
        <f>SUM(C5:C16)</f>
        <v>420000</v>
      </c>
      <c r="D17" s="50" t="s">
        <v>21</v>
      </c>
      <c r="E17" s="51"/>
      <c r="I17" s="44">
        <f>100-((K17/J17)*100)</f>
        <v>67.505303593556391</v>
      </c>
      <c r="J17" s="44">
        <f>B17</f>
        <v>8070000</v>
      </c>
      <c r="K17" s="44">
        <f>'[1]هزینه املاک و حقوقی '!H24</f>
        <v>2622322</v>
      </c>
      <c r="L17" s="44">
        <v>1402</v>
      </c>
    </row>
    <row r="18" spans="1:12" ht="37.5">
      <c r="A18" s="52"/>
      <c r="B18" s="52"/>
      <c r="C18" s="52"/>
    </row>
    <row r="19" spans="1:12" ht="37.5">
      <c r="A19" s="52"/>
      <c r="B19" s="52"/>
      <c r="C19" s="52"/>
    </row>
    <row r="22" spans="1:12" ht="15.75" thickBot="1"/>
    <row r="23" spans="1:12" ht="16.5" thickBot="1">
      <c r="E23" s="53"/>
    </row>
    <row r="24" spans="1:12"/>
    <row r="27" spans="1:12">
      <c r="F27" s="4">
        <f>'[1]درآمد   '!C17*8/100</f>
        <v>33600</v>
      </c>
    </row>
    <row r="32" spans="1:12" ht="45.75" customHeight="1"/>
    <row r="33" ht="45.75" customHeight="1"/>
  </sheetData>
  <protectedRanges>
    <protectedRange algorithmName="SHA-512" hashValue="ngiHHgLUoTLJMBXttv3qKwBGP4+2OsKMYbi4Kck2bCQddtOx+v4P+HFBBUd6amBdnjAsS0b9OpmiD6ThFtkw2A==" saltValue="zJ6Kfwzzcr+Hb7c/iyrTbg==" spinCount="100000" sqref="B8:C10" name="hedayati_daramad" securityDescriptor="O:WDG:WDD:(A;;CC;;;S-1-5-21-1519232606-3024147904-17059608-6104)(A;;CC;;;S-1-5-21-1519232606-3024147904-17059608-5616)"/>
    <protectedRange algorithmName="SHA-512" hashValue="IzNBQdb/G2m1E9BZSH7jk4i7oGqohz6RosUNZpZrGYUhslELLRxoJGFMeRbCTum3sPn7NQQlYPZ5yT2OHLEIrA==" saltValue="aDOQH49trGF4cCMMKLuTEw==" spinCount="100000" sqref="B6:C7 B11:C16" name="kazemi_daramad" securityDescriptor="O:WDG:WDD:(A;;CC;;;S-1-5-21-1519232606-3024147904-17059608-1499)"/>
    <protectedRange algorithmName="SHA-512" hashValue="ChJEF3NXRXyLkuscYs4fWnA0IM6QiSeHmMT5TSmYQeMlW6974o1It1UKZ56RnJ5Cn0HYG3LM42jX1hPwSzPEbA==" saltValue="e81fpOGr0tw6HY04c5NyIw==" spinCount="100000" sqref="B6:C16 I15:I17" name="boodje_daramad" securityDescriptor="O:WDG:WDD:(A;;CC;;;S-1-5-21-1519232606-3024147904-17059608-11193)(A;;CC;;;S-1-5-21-1519232606-3024147904-17059608-11305)(A;;CC;;;S-1-5-21-1519232606-3024147904-17059608-11390)(A;;CC;;;S-1-5-21-1519232606-3024147904-17059608-1382)(A;;CC;;;S-1-5-21-1519232606-3024147904-17059608-6627)(A;;CC;;;S-1-5-21-1519232606-3024147904-17059608-8610)"/>
    <protectedRange algorithmName="SHA-512" hashValue="hqx6fPEKtTDKX88xO9Cu6r9KWFbpstyu2+AqXEljqnPSoolAjVYK6qcfkeK8NRdzZm7MgzqsghtKGyxPrro2xw==" saltValue="GLjKw31uu/NB6YNlpNptbQ==" spinCount="100000" sqref="B17:C17 I16:K16 I15:J15 I17" name="calculatefield"/>
  </protectedRanges>
  <mergeCells count="19">
    <mergeCell ref="D17:E17"/>
    <mergeCell ref="D12:E12"/>
    <mergeCell ref="D13:E13"/>
    <mergeCell ref="D14:E14"/>
    <mergeCell ref="D15:E15"/>
    <mergeCell ref="G15:H15"/>
    <mergeCell ref="D16:E16"/>
    <mergeCell ref="D6:E6"/>
    <mergeCell ref="D7:E7"/>
    <mergeCell ref="E8:E9"/>
    <mergeCell ref="D10:E10"/>
    <mergeCell ref="D11:E11"/>
    <mergeCell ref="G11:H11"/>
    <mergeCell ref="A1:E1"/>
    <mergeCell ref="A3:A4"/>
    <mergeCell ref="B3:B4"/>
    <mergeCell ref="C3:C4"/>
    <mergeCell ref="D3:E4"/>
    <mergeCell ref="D5:E5"/>
  </mergeCells>
  <dataValidations count="1">
    <dataValidation allowBlank="1" showInputMessage="1" showErrorMessage="1" prompt="لطفا ویرایش نشود" sqref="A5:A17 B17:C17 I17:K17 I16" xr:uid="{A4C41AFD-53DD-4913-AA2B-D18291FA96AC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Nazanin Nabaee</dc:creator>
  <cp:lastModifiedBy>Nazanin Nabaee</cp:lastModifiedBy>
  <dcterms:created xsi:type="dcterms:W3CDTF">2024-10-23T11:15:59Z</dcterms:created>
  <dcterms:modified xsi:type="dcterms:W3CDTF">2024-10-23T11:17:12Z</dcterms:modified>
</cp:coreProperties>
</file>